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ginas web\pagina lideres emprendedores dxn\"/>
    </mc:Choice>
  </mc:AlternateContent>
  <bookViews>
    <workbookView xWindow="0" yWindow="0" windowWidth="15300" windowHeight="8280"/>
  </bookViews>
  <sheets>
    <sheet name="CALCULO IOC DE DXN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" l="1"/>
  <c r="J24" i="2"/>
  <c r="G24" i="2"/>
  <c r="D24" i="2"/>
  <c r="E29" i="2"/>
  <c r="H27" i="2"/>
  <c r="E28" i="2"/>
  <c r="E27" i="2"/>
  <c r="I11" i="2" s="1"/>
  <c r="H28" i="2"/>
  <c r="K28" i="2"/>
  <c r="H29" i="2"/>
  <c r="K29" i="2"/>
  <c r="E30" i="2"/>
  <c r="H30" i="2"/>
  <c r="K30" i="2"/>
  <c r="E31" i="2"/>
  <c r="H31" i="2"/>
  <c r="K31" i="2"/>
  <c r="E32" i="2"/>
  <c r="H32" i="2"/>
  <c r="K32" i="2"/>
  <c r="E33" i="2"/>
  <c r="H33" i="2"/>
  <c r="K33" i="2"/>
  <c r="E34" i="2"/>
  <c r="H34" i="2"/>
  <c r="K34" i="2"/>
  <c r="E35" i="2"/>
  <c r="H35" i="2"/>
  <c r="K35" i="2"/>
  <c r="E36" i="2"/>
  <c r="H36" i="2"/>
  <c r="K36" i="2"/>
  <c r="E37" i="2"/>
  <c r="H37" i="2"/>
  <c r="K37" i="2"/>
  <c r="H13" i="2"/>
  <c r="H14" i="2"/>
  <c r="H15" i="2"/>
  <c r="H16" i="2"/>
  <c r="H17" i="2"/>
  <c r="H18" i="2"/>
  <c r="H19" i="2"/>
  <c r="H20" i="2"/>
  <c r="H21" i="2"/>
  <c r="H12" i="2"/>
  <c r="B27" i="2" l="1"/>
  <c r="B28" i="2" s="1"/>
  <c r="B29" i="2" s="1"/>
  <c r="B30" i="2" s="1"/>
  <c r="B31" i="2" s="1"/>
  <c r="B32" i="2" s="1"/>
  <c r="B33" i="2" s="1"/>
  <c r="B34" i="2" s="1"/>
  <c r="D12" i="2" l="1"/>
  <c r="D13" i="2" s="1"/>
  <c r="D14" i="2" s="1"/>
  <c r="D15" i="2" s="1"/>
  <c r="D16" i="2" s="1"/>
  <c r="D17" i="2" s="1"/>
  <c r="D18" i="2" s="1"/>
  <c r="D19" i="2" s="1"/>
  <c r="D20" i="2" s="1"/>
  <c r="D21" i="2" s="1"/>
  <c r="M13" i="2" l="1"/>
  <c r="M14" i="2"/>
  <c r="M15" i="2"/>
  <c r="M16" i="2"/>
  <c r="M17" i="2"/>
  <c r="M18" i="2"/>
  <c r="M19" i="2"/>
  <c r="M20" i="2"/>
  <c r="M21" i="2"/>
  <c r="K12" i="2"/>
  <c r="K13" i="2"/>
  <c r="K14" i="2"/>
  <c r="K15" i="2"/>
  <c r="K16" i="2"/>
  <c r="K17" i="2"/>
  <c r="K18" i="2"/>
  <c r="K19" i="2"/>
  <c r="K20" i="2"/>
  <c r="K21" i="2"/>
  <c r="M11" i="2" l="1"/>
  <c r="M12" i="2"/>
  <c r="K11" i="2"/>
  <c r="E19" i="2"/>
  <c r="E11" i="2"/>
  <c r="F11" i="2" s="1"/>
  <c r="E20" i="2"/>
  <c r="E21" i="2"/>
  <c r="E14" i="2"/>
  <c r="E13" i="2"/>
  <c r="E16" i="2"/>
  <c r="E12" i="2"/>
  <c r="E18" i="2"/>
  <c r="E15" i="2"/>
  <c r="E17" i="2"/>
  <c r="J11" i="2"/>
  <c r="I13" i="2"/>
  <c r="I14" i="2"/>
  <c r="I12" i="2"/>
  <c r="L11" i="2" l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K22" i="2"/>
  <c r="F12" i="2"/>
  <c r="F13" i="2" s="1"/>
  <c r="F14" i="2" s="1"/>
  <c r="F15" i="2" s="1"/>
  <c r="F16" i="2" s="1"/>
  <c r="F17" i="2" s="1"/>
  <c r="F18" i="2" s="1"/>
  <c r="M22" i="2"/>
  <c r="N11" i="2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J12" i="2"/>
  <c r="J13" i="2" s="1"/>
  <c r="E22" i="2"/>
  <c r="F19" i="2" l="1"/>
  <c r="F20" i="2" s="1"/>
  <c r="F21" i="2" s="1"/>
  <c r="J14" i="2"/>
  <c r="I15" i="2"/>
  <c r="J15" i="2" l="1"/>
  <c r="I16" i="2"/>
  <c r="J16" i="2" l="1"/>
  <c r="I17" i="2"/>
  <c r="J17" i="2" l="1"/>
  <c r="I18" i="2"/>
  <c r="J18" i="2" l="1"/>
  <c r="I19" i="2"/>
  <c r="J19" i="2" l="1"/>
  <c r="I20" i="2"/>
  <c r="I21" i="2"/>
  <c r="J20" i="2" l="1"/>
  <c r="J21" i="2" s="1"/>
  <c r="I22" i="2"/>
</calcChain>
</file>

<file path=xl/comments1.xml><?xml version="1.0" encoding="utf-8"?>
<comments xmlns="http://schemas.openxmlformats.org/spreadsheetml/2006/main">
  <authors>
    <author>Jorge Ivan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INGRESE EL VALOR
DEL IOC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ingrese el numero 
de la matriz (2x2)(3x3) (4x4) etc..</t>
        </r>
      </text>
    </comment>
  </commentList>
</comments>
</file>

<file path=xl/sharedStrings.xml><?xml version="1.0" encoding="utf-8"?>
<sst xmlns="http://schemas.openxmlformats.org/spreadsheetml/2006/main" count="120" uniqueCount="60">
  <si>
    <t>GEN 1</t>
  </si>
  <si>
    <t>GEN 5</t>
  </si>
  <si>
    <t>GEN 2</t>
  </si>
  <si>
    <t>GEN 3</t>
  </si>
  <si>
    <t>GEN 4</t>
  </si>
  <si>
    <t>GEN 6</t>
  </si>
  <si>
    <t>GEN 7</t>
  </si>
  <si>
    <t>GEN 8</t>
  </si>
  <si>
    <t>GEN 9</t>
  </si>
  <si>
    <t>GEN 10</t>
  </si>
  <si>
    <t>GEN 11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</si>
  <si>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</si>
  <si>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</si>
  <si>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</si>
  <si>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</si>
  <si>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</si>
  <si>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</si>
  <si>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</si>
  <si>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</si>
  <si>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</si>
  <si>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</si>
  <si>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</si>
  <si>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personas</t>
  </si>
  <si>
    <t xml:space="preserve">total </t>
  </si>
  <si>
    <t>1 PACK  IOC</t>
  </si>
  <si>
    <t>3 PACK  IOC</t>
  </si>
  <si>
    <t>total</t>
  </si>
  <si>
    <t>acomulado</t>
  </si>
  <si>
    <t>ejemplo 2x2 a  11 meses (3 IOC)</t>
  </si>
  <si>
    <t>2 PACK  IOC</t>
  </si>
  <si>
    <t>CALCULO DE GANANCIAS CON EL BONO DE INGRESO RAPIDO DXN  ICING ON THE CAKE (IOC)</t>
  </si>
  <si>
    <t>ganancias</t>
  </si>
  <si>
    <t>AUTOR : JORGE IVAN QUINTERO</t>
  </si>
  <si>
    <t>DXNCAFEGANO@GMAIL.COM</t>
  </si>
  <si>
    <t>Www.Lideresemprendedoresdxn.com</t>
  </si>
  <si>
    <t>por favor ingrese el  valor del  IOC aqui</t>
  </si>
  <si>
    <t>Tiempo</t>
  </si>
  <si>
    <t>Ganancias</t>
  </si>
  <si>
    <t>Acomulado</t>
  </si>
  <si>
    <t>Personas</t>
  </si>
  <si>
    <t>Ejemplo 1x1 a  11 meses (1 IOC)</t>
  </si>
  <si>
    <t xml:space="preserve">Total </t>
  </si>
  <si>
    <t>1 IOC</t>
  </si>
  <si>
    <t>2 IOC</t>
  </si>
  <si>
    <t>3 IOC</t>
  </si>
  <si>
    <t>EJEMPLOS</t>
  </si>
  <si>
    <t>DÓLAR</t>
  </si>
  <si>
    <t>EURO</t>
  </si>
  <si>
    <t>COLOMBIA</t>
  </si>
  <si>
    <t>PERU</t>
  </si>
  <si>
    <t>MEXICO</t>
  </si>
  <si>
    <t>BOLIVIA</t>
  </si>
  <si>
    <t>VALOR IOC EN DIFERENTES PAISES</t>
  </si>
  <si>
    <t>K</t>
  </si>
  <si>
    <t>LIDERES EMPRENDEDORES DXN</t>
  </si>
  <si>
    <t>ISV</t>
  </si>
  <si>
    <t>Acumulado</t>
  </si>
  <si>
    <t>Porcentaje</t>
  </si>
  <si>
    <t>Generacion</t>
  </si>
  <si>
    <t>Ganancia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</si>
</sst>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$-409]#,##0"/>
    <numFmt numFmtId="165" formatCode="[$$-540A]#,##0.00"/>
    <numFmt numFmtId="166" formatCode="[$$-540A]#,##0"/>
    <numFmt numFmtId="167" formatCode="[$$-240A]\ #,##0"/>
    <numFmt numFmtId="168" formatCode="[$$-240A]\ #,##0.00"/>
    <numFmt numFmtId="169" formatCode="#,##0\ [$€-C0A]"/>
    <numFmt numFmtId="170" formatCode="[$S/-280A]#,##0"/>
    <numFmt numFmtId="171" formatCode="[$$-80A]#,##0"/>
    <numFmt numFmtId="172" formatCode="[$Bs-400A]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9" fontId="4" fillId="0" borderId="0" xfId="0" applyNumberFormat="1" applyFont="1" applyFill="1" applyAlignment="1" applyProtection="1">
      <alignment horizontal="left"/>
      <protection hidden="1"/>
    </xf>
    <xf numFmtId="165" fontId="0" fillId="0" borderId="0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0" fontId="0" fillId="0" borderId="0" xfId="0" applyFont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/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6" fontId="0" fillId="0" borderId="0" xfId="0" applyNumberFormat="1" applyBorder="1" applyProtection="1">
      <protection hidden="1"/>
    </xf>
    <xf numFmtId="0" fontId="1" fillId="0" borderId="0" xfId="0" applyFont="1" applyFill="1" applyBorder="1" applyProtection="1">
      <protection hidden="1"/>
    </xf>
    <xf numFmtId="166" fontId="2" fillId="0" borderId="0" xfId="0" applyNumberFormat="1" applyFont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165" fontId="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165" fontId="2" fillId="0" borderId="10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67" fontId="1" fillId="0" borderId="1" xfId="0" applyNumberFormat="1" applyFont="1" applyBorder="1" applyAlignment="1" applyProtection="1">
      <alignment horizontal="left"/>
      <protection hidden="1"/>
    </xf>
    <xf numFmtId="169" fontId="1" fillId="0" borderId="1" xfId="0" applyNumberFormat="1" applyFont="1" applyBorder="1" applyAlignment="1" applyProtection="1">
      <alignment horizontal="left"/>
      <protection hidden="1"/>
    </xf>
    <xf numFmtId="166" fontId="1" fillId="0" borderId="1" xfId="0" applyNumberFormat="1" applyFont="1" applyBorder="1" applyAlignment="1" applyProtection="1">
      <alignment horizontal="left"/>
      <protection hidden="1"/>
    </xf>
    <xf numFmtId="9" fontId="3" fillId="0" borderId="0" xfId="0" applyNumberFormat="1" applyFont="1" applyFill="1" applyAlignment="1" applyProtection="1">
      <protection hidden="1"/>
    </xf>
    <xf numFmtId="0" fontId="1" fillId="0" borderId="19" xfId="0" applyFont="1" applyBorder="1" applyAlignment="1" applyProtection="1">
      <alignment horizontal="center"/>
      <protection hidden="1"/>
    </xf>
    <xf numFmtId="166" fontId="10" fillId="0" borderId="16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166" fontId="11" fillId="0" borderId="1" xfId="0" applyNumberFormat="1" applyFont="1" applyBorder="1" applyAlignment="1" applyProtection="1">
      <alignment horizontal="center"/>
      <protection hidden="1"/>
    </xf>
    <xf numFmtId="166" fontId="11" fillId="0" borderId="8" xfId="0" applyNumberFormat="1" applyFont="1" applyBorder="1" applyAlignment="1" applyProtection="1">
      <alignment horizontal="center"/>
      <protection hidden="1"/>
    </xf>
    <xf numFmtId="167" fontId="11" fillId="0" borderId="7" xfId="0" applyNumberFormat="1" applyFont="1" applyBorder="1" applyAlignment="1" applyProtection="1">
      <alignment horizontal="center"/>
      <protection hidden="1"/>
    </xf>
    <xf numFmtId="167" fontId="11" fillId="0" borderId="8" xfId="0" applyNumberFormat="1" applyFont="1" applyBorder="1" applyAlignment="1" applyProtection="1">
      <alignment horizontal="center"/>
      <protection hidden="1"/>
    </xf>
    <xf numFmtId="167" fontId="11" fillId="0" borderId="7" xfId="0" applyNumberFormat="1" applyFont="1" applyFill="1" applyBorder="1" applyAlignment="1" applyProtection="1">
      <alignment horizontal="center"/>
      <protection hidden="1"/>
    </xf>
    <xf numFmtId="167" fontId="11" fillId="0" borderId="8" xfId="0" applyNumberFormat="1" applyFont="1" applyFill="1" applyBorder="1" applyAlignment="1" applyProtection="1">
      <alignment horizontal="center"/>
      <protection hidden="1"/>
    </xf>
    <xf numFmtId="3" fontId="11" fillId="0" borderId="20" xfId="0" applyNumberFormat="1" applyFont="1" applyBorder="1" applyAlignment="1" applyProtection="1">
      <alignment horizontal="center"/>
      <protection hidden="1"/>
    </xf>
    <xf numFmtId="3" fontId="11" fillId="0" borderId="8" xfId="0" applyNumberFormat="1" applyFont="1" applyBorder="1" applyAlignment="1" applyProtection="1">
      <alignment horizontal="center"/>
      <protection hidden="1"/>
    </xf>
    <xf numFmtId="9" fontId="11" fillId="0" borderId="7" xfId="0" applyNumberFormat="1" applyFont="1" applyBorder="1" applyAlignment="1" applyProtection="1">
      <alignment horizontal="center"/>
      <protection hidden="1"/>
    </xf>
    <xf numFmtId="168" fontId="11" fillId="0" borderId="8" xfId="0" applyNumberFormat="1" applyFont="1" applyBorder="1" applyAlignment="1" applyProtection="1">
      <alignment horizontal="center"/>
      <protection hidden="1"/>
    </xf>
    <xf numFmtId="9" fontId="11" fillId="0" borderId="9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68" fontId="11" fillId="0" borderId="10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5" fontId="11" fillId="0" borderId="8" xfId="0" applyNumberFormat="1" applyFont="1" applyBorder="1" applyAlignment="1" applyProtection="1">
      <alignment horizontal="center"/>
      <protection hidden="1"/>
    </xf>
    <xf numFmtId="165" fontId="11" fillId="0" borderId="10" xfId="0" applyNumberFormat="1" applyFont="1" applyBorder="1" applyAlignment="1" applyProtection="1">
      <alignment horizontal="center"/>
      <protection hidden="1"/>
    </xf>
    <xf numFmtId="170" fontId="1" fillId="0" borderId="1" xfId="0" applyNumberFormat="1" applyFont="1" applyBorder="1" applyAlignment="1" applyProtection="1">
      <alignment horizontal="left"/>
      <protection hidden="1"/>
    </xf>
    <xf numFmtId="171" fontId="1" fillId="0" borderId="1" xfId="0" applyNumberFormat="1" applyFont="1" applyBorder="1" applyAlignment="1" applyProtection="1">
      <alignment horizontal="left"/>
      <protection hidden="1"/>
    </xf>
    <xf numFmtId="172" fontId="1" fillId="0" borderId="1" xfId="0" applyNumberFormat="1" applyFont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protection hidden="1"/>
    </xf>
    <xf numFmtId="0" fontId="7" fillId="0" borderId="0" xfId="1" applyBorder="1" applyAlignment="1" applyProtection="1">
      <protection hidden="1"/>
    </xf>
    <xf numFmtId="0" fontId="7" fillId="0" borderId="0" xfId="1" applyBorder="1" applyAlignment="1" applyProtection="1">
      <alignment horizontal="center"/>
      <protection hidden="1"/>
    </xf>
    <xf numFmtId="0" fontId="12" fillId="4" borderId="4" xfId="0" applyFont="1" applyFill="1" applyBorder="1" applyAlignment="1" applyProtection="1">
      <alignment horizontal="right"/>
      <protection locked="0"/>
    </xf>
    <xf numFmtId="0" fontId="1" fillId="8" borderId="1" xfId="0" applyFont="1" applyFill="1" applyBorder="1" applyAlignment="1" applyProtection="1">
      <alignment horizontal="center"/>
      <protection hidden="1"/>
    </xf>
    <xf numFmtId="167" fontId="1" fillId="8" borderId="1" xfId="0" applyNumberFormat="1" applyFont="1" applyFill="1" applyBorder="1" applyProtection="1"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8" fillId="0" borderId="2" xfId="1" applyFont="1" applyBorder="1" applyAlignment="1" applyProtection="1">
      <alignment horizontal="center"/>
      <protection hidden="1"/>
    </xf>
    <xf numFmtId="0" fontId="8" fillId="0" borderId="3" xfId="1" applyFont="1" applyBorder="1" applyAlignment="1" applyProtection="1">
      <alignment horizontal="center"/>
      <protection hidden="1"/>
    </xf>
    <xf numFmtId="0" fontId="7" fillId="0" borderId="2" xfId="1" applyBorder="1" applyAlignment="1" applyProtection="1">
      <alignment horizontal="center"/>
      <protection hidden="1"/>
    </xf>
    <xf numFmtId="0" fontId="7" fillId="0" borderId="3" xfId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0" fontId="14" fillId="4" borderId="13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/>
      <protection hidden="1"/>
    </xf>
    <xf numFmtId="164" fontId="9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6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9" fontId="3" fillId="3" borderId="21" xfId="0" applyNumberFormat="1" applyFont="1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4" fillId="4" borderId="25" xfId="0" applyFont="1" applyFill="1" applyBorder="1" applyAlignment="1" applyProtection="1">
      <alignment horizontal="center"/>
      <protection hidden="1"/>
    </xf>
    <xf numFmtId="0" fontId="14" fillId="4" borderId="26" xfId="0" applyFont="1" applyFill="1" applyBorder="1" applyAlignment="1" applyProtection="1">
      <alignment horizontal="center"/>
      <protection hidden="1"/>
    </xf>
    <xf numFmtId="0" fontId="14" fillId="4" borderId="12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center"/>
      <protection hidden="1"/>
    </xf>
    <xf numFmtId="167" fontId="10" fillId="0" borderId="14" xfId="0" applyNumberFormat="1" applyFont="1" applyBorder="1" applyAlignment="1" applyProtection="1">
      <alignment horizontal="center"/>
      <protection hidden="1"/>
    </xf>
    <xf numFmtId="167" fontId="10" fillId="0" borderId="15" xfId="0" applyNumberFormat="1" applyFont="1" applyBorder="1" applyAlignment="1" applyProtection="1">
      <alignment horizontal="center"/>
      <protection hidden="1"/>
    </xf>
    <xf numFmtId="167" fontId="10" fillId="0" borderId="14" xfId="0" applyNumberFormat="1" applyFont="1" applyFill="1" applyBorder="1" applyAlignment="1" applyProtection="1">
      <alignment horizontal="center"/>
      <protection hidden="1"/>
    </xf>
    <xf numFmtId="167" fontId="10" fillId="0" borderId="15" xfId="0" applyNumberFormat="1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2" fmlaLink="$H$11" max="6" min="2" page="10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9</xdr:row>
          <xdr:rowOff>171450</xdr:rowOff>
        </xdr:from>
        <xdr:to>
          <xdr:col>7</xdr:col>
          <xdr:colOff>314325</xdr:colOff>
          <xdr:row>11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lideresemprendedoresdxn.com/" TargetMode="External"/><Relationship Id="rId1" Type="http://schemas.openxmlformats.org/officeDocument/2006/relationships/hyperlink" Target="mailto:DXNCAFEGANO@GMAIL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40"/>
  <sheetViews>
    <sheetView tabSelected="1" zoomScale="98" zoomScaleNormal="98" workbookViewId="0">
      <selection activeCell="D4" sqref="D4:G5"/>
    </sheetView>
  </sheetViews>
  <sheetFormatPr baseColWidth="10" defaultRowHeight="15" x14ac:dyDescent="0.25"/>
  <cols>
    <col min="1" max="1" width="5.140625" style="1" customWidth="1"/>
    <col min="2" max="2" width="0" style="1" hidden="1" customWidth="1"/>
    <col min="3" max="3" width="10.5703125" style="1" bestFit="1" customWidth="1"/>
    <col min="4" max="4" width="10.85546875" style="1" bestFit="1" customWidth="1"/>
    <col min="5" max="5" width="15.5703125" style="1" bestFit="1" customWidth="1"/>
    <col min="6" max="6" width="11" style="1" bestFit="1" customWidth="1"/>
    <col min="7" max="7" width="10.85546875" style="1" bestFit="1" customWidth="1"/>
    <col min="8" max="8" width="8.7109375" style="1" bestFit="1" customWidth="1"/>
    <col min="9" max="9" width="10.7109375" style="1" bestFit="1" customWidth="1"/>
    <col min="10" max="10" width="10.85546875" style="1" bestFit="1" customWidth="1"/>
    <col min="11" max="11" width="10.140625" style="1" bestFit="1" customWidth="1"/>
    <col min="12" max="12" width="10.7109375" style="1" customWidth="1"/>
    <col min="13" max="13" width="10.140625" style="1" bestFit="1" customWidth="1"/>
    <col min="14" max="14" width="10.7109375" style="1" bestFit="1" customWidth="1"/>
    <col min="15" max="17" width="16" style="1" bestFit="1" customWidth="1"/>
    <col min="18" max="18" width="13" style="1" bestFit="1" customWidth="1"/>
    <col min="19" max="19" width="16" style="1" bestFit="1" customWidth="1"/>
    <col min="20" max="20" width="13" style="1" customWidth="1"/>
    <col min="21" max="21" width="16" style="1" bestFit="1" customWidth="1"/>
    <col min="22" max="22" width="17.28515625" style="1" bestFit="1" customWidth="1"/>
    <col min="23" max="23" width="14.7109375" style="1" customWidth="1"/>
    <col min="24" max="24" width="6.42578125" style="1" customWidth="1"/>
    <col min="25" max="25" width="10.85546875" style="1" bestFit="1" customWidth="1"/>
    <col min="26" max="26" width="9" style="1" bestFit="1" customWidth="1"/>
    <col min="27" max="27" width="18.28515625" style="1" bestFit="1" customWidth="1"/>
    <col min="28" max="28" width="15.5703125" style="1" bestFit="1" customWidth="1"/>
    <col min="29" max="16384" width="11.42578125" style="1"/>
  </cols>
  <sheetData>
    <row r="1" spans="2:22" ht="15" customHeight="1" x14ac:dyDescent="0.25">
      <c r="C1" s="82" t="s">
        <v>30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22" ht="15" customHeight="1" thickBot="1" x14ac:dyDescent="0.3"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22" ht="15.75" customHeight="1" thickBot="1" x14ac:dyDescent="0.3">
      <c r="D3" s="77" t="s">
        <v>35</v>
      </c>
      <c r="E3" s="78"/>
      <c r="F3" s="78"/>
      <c r="G3" s="79"/>
      <c r="I3" s="81" t="s">
        <v>52</v>
      </c>
      <c r="J3" s="81"/>
      <c r="K3" s="81"/>
      <c r="L3" s="81"/>
      <c r="M3" s="13"/>
    </row>
    <row r="4" spans="2:22" ht="15.75" customHeight="1" x14ac:dyDescent="0.25">
      <c r="D4" s="71">
        <v>0</v>
      </c>
      <c r="E4" s="72"/>
      <c r="F4" s="72"/>
      <c r="G4" s="73"/>
      <c r="I4" s="4" t="s">
        <v>48</v>
      </c>
      <c r="J4" s="27">
        <v>518000</v>
      </c>
      <c r="K4" s="3" t="s">
        <v>49</v>
      </c>
      <c r="L4" s="51">
        <v>760</v>
      </c>
      <c r="M4" s="9"/>
      <c r="N4" s="9"/>
      <c r="O4" s="9"/>
    </row>
    <row r="5" spans="2:22" ht="15.75" customHeight="1" thickBot="1" x14ac:dyDescent="0.3">
      <c r="D5" s="74"/>
      <c r="E5" s="75"/>
      <c r="F5" s="75"/>
      <c r="G5" s="76"/>
      <c r="I5" s="4" t="s">
        <v>47</v>
      </c>
      <c r="J5" s="28">
        <v>200</v>
      </c>
      <c r="K5" s="3" t="s">
        <v>50</v>
      </c>
      <c r="L5" s="52">
        <v>3500</v>
      </c>
      <c r="M5" s="9"/>
      <c r="N5" s="9"/>
      <c r="O5" s="9"/>
    </row>
    <row r="6" spans="2:22" x14ac:dyDescent="0.25">
      <c r="D6" s="80" t="s">
        <v>54</v>
      </c>
      <c r="E6" s="80"/>
      <c r="F6" s="80"/>
      <c r="G6" s="80"/>
      <c r="H6" s="30"/>
      <c r="I6" s="4" t="s">
        <v>46</v>
      </c>
      <c r="J6" s="29">
        <v>270</v>
      </c>
      <c r="K6" s="3" t="s">
        <v>51</v>
      </c>
      <c r="L6" s="53">
        <v>1900</v>
      </c>
      <c r="M6" s="30"/>
      <c r="N6" s="30" t="s">
        <v>53</v>
      </c>
      <c r="O6" s="30"/>
      <c r="P6" s="5"/>
    </row>
    <row r="7" spans="2:22" x14ac:dyDescent="0.2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22" ht="15.75" thickBot="1" x14ac:dyDescent="0.3"/>
    <row r="9" spans="2:22" x14ac:dyDescent="0.25">
      <c r="C9" s="86" t="s">
        <v>40</v>
      </c>
      <c r="D9" s="90"/>
      <c r="E9" s="90"/>
      <c r="F9" s="87"/>
      <c r="G9" s="86" t="s">
        <v>45</v>
      </c>
      <c r="H9" s="87"/>
      <c r="I9" s="86" t="s">
        <v>42</v>
      </c>
      <c r="J9" s="87"/>
      <c r="K9" s="86" t="s">
        <v>43</v>
      </c>
      <c r="L9" s="87"/>
      <c r="M9" s="88" t="s">
        <v>44</v>
      </c>
      <c r="N9" s="89"/>
      <c r="Q9" s="12"/>
      <c r="S9" s="11"/>
      <c r="T9" s="11"/>
      <c r="U9" s="11"/>
      <c r="V9" s="12"/>
    </row>
    <row r="10" spans="2:22" ht="15.75" thickBot="1" x14ac:dyDescent="0.3">
      <c r="C10" s="20" t="s">
        <v>36</v>
      </c>
      <c r="D10" s="3" t="s">
        <v>39</v>
      </c>
      <c r="E10" s="3" t="s">
        <v>37</v>
      </c>
      <c r="F10" s="21" t="s">
        <v>38</v>
      </c>
      <c r="G10" s="20" t="s">
        <v>36</v>
      </c>
      <c r="H10" s="31" t="s">
        <v>39</v>
      </c>
      <c r="I10" s="20" t="s">
        <v>37</v>
      </c>
      <c r="J10" s="21" t="s">
        <v>56</v>
      </c>
      <c r="K10" s="20" t="s">
        <v>37</v>
      </c>
      <c r="L10" s="21" t="s">
        <v>56</v>
      </c>
      <c r="M10" s="20" t="s">
        <v>37</v>
      </c>
      <c r="N10" s="21" t="s">
        <v>56</v>
      </c>
      <c r="Q10" s="17"/>
      <c r="S10" s="13"/>
      <c r="T10" s="13"/>
      <c r="U10" s="6"/>
      <c r="V10" s="14"/>
    </row>
    <row r="11" spans="2:22" ht="15.75" thickBot="1" x14ac:dyDescent="0.3">
      <c r="B11" s="8">
        <v>0</v>
      </c>
      <c r="C11" s="60" t="s">
        <v>11</v>
      </c>
      <c r="D11" s="33">
        <v>1</v>
      </c>
      <c r="E11" s="34">
        <f t="shared" ref="E11:E21" si="0">+$E$27+B11*$E$28+$E$29*B24</f>
        <v>0</v>
      </c>
      <c r="F11" s="35">
        <f>+E11</f>
        <v>0</v>
      </c>
      <c r="G11" s="61" t="s">
        <v>11</v>
      </c>
      <c r="H11" s="57">
        <v>2</v>
      </c>
      <c r="I11" s="36">
        <f t="shared" ref="I11:I21" si="1">H11*E27</f>
        <v>0</v>
      </c>
      <c r="J11" s="37">
        <f>I11</f>
        <v>0</v>
      </c>
      <c r="K11" s="36">
        <f t="shared" ref="K11:K21" si="2">+H11*H27</f>
        <v>0</v>
      </c>
      <c r="L11" s="37">
        <f>+K11</f>
        <v>0</v>
      </c>
      <c r="M11" s="38">
        <f t="shared" ref="M11:M21" si="3">+H11*K27</f>
        <v>0</v>
      </c>
      <c r="N11" s="39">
        <f>M11</f>
        <v>0</v>
      </c>
      <c r="Q11" s="17"/>
      <c r="S11" s="13"/>
      <c r="T11" s="13"/>
      <c r="U11" s="6"/>
      <c r="V11" s="14"/>
    </row>
    <row r="12" spans="2:22" x14ac:dyDescent="0.25">
      <c r="B12" s="7">
        <v>1</v>
      </c>
      <c r="C12" s="60" t="s">
        <v>12</v>
      </c>
      <c r="D12" s="33">
        <f>2*D11</f>
        <v>2</v>
      </c>
      <c r="E12" s="34">
        <f t="shared" si="0"/>
        <v>0</v>
      </c>
      <c r="F12" s="35">
        <f>+F11+E12</f>
        <v>0</v>
      </c>
      <c r="G12" s="60" t="s">
        <v>12</v>
      </c>
      <c r="H12" s="40">
        <f t="shared" ref="H12:H21" si="4">H$11^B13</f>
        <v>4</v>
      </c>
      <c r="I12" s="36">
        <f t="shared" si="1"/>
        <v>0</v>
      </c>
      <c r="J12" s="37">
        <f>J11+I12</f>
        <v>0</v>
      </c>
      <c r="K12" s="36">
        <f t="shared" si="2"/>
        <v>0</v>
      </c>
      <c r="L12" s="37">
        <f>+L11+K12</f>
        <v>0</v>
      </c>
      <c r="M12" s="38">
        <f t="shared" si="3"/>
        <v>0</v>
      </c>
      <c r="N12" s="39">
        <f>+N11+M12</f>
        <v>0</v>
      </c>
      <c r="Q12" s="17"/>
      <c r="S12" s="13"/>
      <c r="T12" s="13"/>
      <c r="U12" s="6"/>
      <c r="V12" s="14"/>
    </row>
    <row r="13" spans="2:22" x14ac:dyDescent="0.25">
      <c r="B13" s="7">
        <v>2</v>
      </c>
      <c r="C13" s="60" t="s">
        <v>13</v>
      </c>
      <c r="D13" s="33">
        <f t="shared" ref="D13:D21" si="5">2*D12</f>
        <v>4</v>
      </c>
      <c r="E13" s="34">
        <f t="shared" si="0"/>
        <v>0</v>
      </c>
      <c r="F13" s="35">
        <f t="shared" ref="F13:F21" si="6">+F12+E13</f>
        <v>0</v>
      </c>
      <c r="G13" s="60" t="s">
        <v>13</v>
      </c>
      <c r="H13" s="41">
        <f t="shared" si="4"/>
        <v>8</v>
      </c>
      <c r="I13" s="36">
        <f t="shared" si="1"/>
        <v>0</v>
      </c>
      <c r="J13" s="37">
        <f t="shared" ref="J13:J21" si="7">J12+I13</f>
        <v>0</v>
      </c>
      <c r="K13" s="36">
        <f t="shared" si="2"/>
        <v>0</v>
      </c>
      <c r="L13" s="37">
        <f>+L12+K13</f>
        <v>0</v>
      </c>
      <c r="M13" s="38">
        <f t="shared" si="3"/>
        <v>0</v>
      </c>
      <c r="N13" s="39">
        <f t="shared" ref="N13:N21" si="8">+N12+M13</f>
        <v>0</v>
      </c>
      <c r="Q13" s="17"/>
      <c r="S13" s="13"/>
      <c r="T13" s="13"/>
      <c r="U13" s="6"/>
      <c r="V13" s="14"/>
    </row>
    <row r="14" spans="2:22" x14ac:dyDescent="0.25">
      <c r="B14" s="7">
        <v>3</v>
      </c>
      <c r="C14" s="60" t="s">
        <v>14</v>
      </c>
      <c r="D14" s="33">
        <f t="shared" si="5"/>
        <v>8</v>
      </c>
      <c r="E14" s="34">
        <f t="shared" si="0"/>
        <v>0</v>
      </c>
      <c r="F14" s="35">
        <f t="shared" si="6"/>
        <v>0</v>
      </c>
      <c r="G14" s="60" t="s">
        <v>14</v>
      </c>
      <c r="H14" s="41">
        <f t="shared" si="4"/>
        <v>16</v>
      </c>
      <c r="I14" s="36">
        <f t="shared" si="1"/>
        <v>0</v>
      </c>
      <c r="J14" s="37">
        <f t="shared" si="7"/>
        <v>0</v>
      </c>
      <c r="K14" s="36">
        <f t="shared" si="2"/>
        <v>0</v>
      </c>
      <c r="L14" s="37">
        <f t="shared" ref="L14:L21" si="9">+L13+K14</f>
        <v>0</v>
      </c>
      <c r="M14" s="38">
        <f t="shared" si="3"/>
        <v>0</v>
      </c>
      <c r="N14" s="39">
        <f t="shared" si="8"/>
        <v>0</v>
      </c>
      <c r="Q14" s="17"/>
      <c r="S14" s="13"/>
      <c r="T14" s="13"/>
      <c r="U14" s="6"/>
      <c r="V14" s="14"/>
    </row>
    <row r="15" spans="2:22" x14ac:dyDescent="0.25">
      <c r="B15" s="7">
        <v>4</v>
      </c>
      <c r="C15" s="60" t="s">
        <v>15</v>
      </c>
      <c r="D15" s="33">
        <f t="shared" si="5"/>
        <v>16</v>
      </c>
      <c r="E15" s="34">
        <f t="shared" si="0"/>
        <v>0</v>
      </c>
      <c r="F15" s="35">
        <f t="shared" si="6"/>
        <v>0</v>
      </c>
      <c r="G15" s="60" t="s">
        <v>15</v>
      </c>
      <c r="H15" s="41">
        <f t="shared" si="4"/>
        <v>32</v>
      </c>
      <c r="I15" s="36">
        <f t="shared" si="1"/>
        <v>0</v>
      </c>
      <c r="J15" s="37">
        <f t="shared" si="7"/>
        <v>0</v>
      </c>
      <c r="K15" s="36">
        <f t="shared" si="2"/>
        <v>0</v>
      </c>
      <c r="L15" s="37">
        <f t="shared" si="9"/>
        <v>0</v>
      </c>
      <c r="M15" s="38">
        <f t="shared" si="3"/>
        <v>0</v>
      </c>
      <c r="N15" s="39">
        <f t="shared" si="8"/>
        <v>0</v>
      </c>
      <c r="Q15" s="17"/>
      <c r="S15" s="13"/>
      <c r="T15" s="13"/>
      <c r="U15" s="6"/>
      <c r="V15" s="14"/>
    </row>
    <row r="16" spans="2:22" x14ac:dyDescent="0.25">
      <c r="B16" s="7">
        <v>5</v>
      </c>
      <c r="C16" s="60" t="s">
        <v>16</v>
      </c>
      <c r="D16" s="33">
        <f t="shared" si="5"/>
        <v>32</v>
      </c>
      <c r="E16" s="34">
        <f t="shared" si="0"/>
        <v>0</v>
      </c>
      <c r="F16" s="35">
        <f t="shared" si="6"/>
        <v>0</v>
      </c>
      <c r="G16" s="60" t="s">
        <v>16</v>
      </c>
      <c r="H16" s="41">
        <f t="shared" si="4"/>
        <v>64</v>
      </c>
      <c r="I16" s="36">
        <f t="shared" si="1"/>
        <v>0</v>
      </c>
      <c r="J16" s="37">
        <f t="shared" si="7"/>
        <v>0</v>
      </c>
      <c r="K16" s="36">
        <f t="shared" si="2"/>
        <v>0</v>
      </c>
      <c r="L16" s="37">
        <f t="shared" si="9"/>
        <v>0</v>
      </c>
      <c r="M16" s="38">
        <f t="shared" si="3"/>
        <v>0</v>
      </c>
      <c r="N16" s="39">
        <f t="shared" si="8"/>
        <v>0</v>
      </c>
      <c r="Q16" s="17"/>
      <c r="S16" s="13"/>
      <c r="T16" s="13"/>
      <c r="U16" s="6"/>
      <c r="V16" s="14"/>
    </row>
    <row r="17" spans="2:22" x14ac:dyDescent="0.25">
      <c r="B17" s="7">
        <v>6</v>
      </c>
      <c r="C17" s="60" t="s">
        <v>17</v>
      </c>
      <c r="D17" s="33">
        <f t="shared" si="5"/>
        <v>64</v>
      </c>
      <c r="E17" s="34">
        <f t="shared" si="0"/>
        <v>0</v>
      </c>
      <c r="F17" s="35">
        <f t="shared" si="6"/>
        <v>0</v>
      </c>
      <c r="G17" s="60" t="s">
        <v>17</v>
      </c>
      <c r="H17" s="41">
        <f t="shared" si="4"/>
        <v>128</v>
      </c>
      <c r="I17" s="36">
        <f t="shared" si="1"/>
        <v>0</v>
      </c>
      <c r="J17" s="37">
        <f t="shared" si="7"/>
        <v>0</v>
      </c>
      <c r="K17" s="36">
        <f t="shared" si="2"/>
        <v>0</v>
      </c>
      <c r="L17" s="37">
        <f t="shared" si="9"/>
        <v>0</v>
      </c>
      <c r="M17" s="38">
        <f t="shared" si="3"/>
        <v>0</v>
      </c>
      <c r="N17" s="39">
        <f t="shared" si="8"/>
        <v>0</v>
      </c>
      <c r="Q17" s="17"/>
      <c r="S17" s="13"/>
      <c r="T17" s="13"/>
      <c r="U17" s="6"/>
      <c r="V17" s="14"/>
    </row>
    <row r="18" spans="2:22" x14ac:dyDescent="0.25">
      <c r="B18" s="7">
        <v>7</v>
      </c>
      <c r="C18" s="60" t="s">
        <v>18</v>
      </c>
      <c r="D18" s="33">
        <f t="shared" si="5"/>
        <v>128</v>
      </c>
      <c r="E18" s="34">
        <f t="shared" si="0"/>
        <v>0</v>
      </c>
      <c r="F18" s="35">
        <f t="shared" si="6"/>
        <v>0</v>
      </c>
      <c r="G18" s="60" t="s">
        <v>18</v>
      </c>
      <c r="H18" s="41">
        <f t="shared" si="4"/>
        <v>256</v>
      </c>
      <c r="I18" s="36">
        <f t="shared" si="1"/>
        <v>0</v>
      </c>
      <c r="J18" s="37">
        <f t="shared" si="7"/>
        <v>0</v>
      </c>
      <c r="K18" s="36">
        <f t="shared" si="2"/>
        <v>0</v>
      </c>
      <c r="L18" s="37">
        <f t="shared" si="9"/>
        <v>0</v>
      </c>
      <c r="M18" s="38">
        <f t="shared" si="3"/>
        <v>0</v>
      </c>
      <c r="N18" s="39">
        <f t="shared" si="8"/>
        <v>0</v>
      </c>
      <c r="Q18" s="17"/>
      <c r="S18" s="13"/>
      <c r="T18" s="13"/>
      <c r="U18" s="6"/>
      <c r="V18" s="14"/>
    </row>
    <row r="19" spans="2:22" x14ac:dyDescent="0.25">
      <c r="B19" s="7">
        <v>8</v>
      </c>
      <c r="C19" s="60" t="s">
        <v>19</v>
      </c>
      <c r="D19" s="33">
        <f t="shared" si="5"/>
        <v>256</v>
      </c>
      <c r="E19" s="34">
        <f t="shared" si="0"/>
        <v>0</v>
      </c>
      <c r="F19" s="35">
        <f>+F18+E19</f>
        <v>0</v>
      </c>
      <c r="G19" s="60" t="s">
        <v>19</v>
      </c>
      <c r="H19" s="41">
        <f t="shared" si="4"/>
        <v>512</v>
      </c>
      <c r="I19" s="36">
        <f t="shared" si="1"/>
        <v>0</v>
      </c>
      <c r="J19" s="37">
        <f t="shared" si="7"/>
        <v>0</v>
      </c>
      <c r="K19" s="36">
        <f t="shared" si="2"/>
        <v>0</v>
      </c>
      <c r="L19" s="37">
        <f t="shared" si="9"/>
        <v>0</v>
      </c>
      <c r="M19" s="38">
        <f t="shared" si="3"/>
        <v>0</v>
      </c>
      <c r="N19" s="39">
        <f t="shared" si="8"/>
        <v>0</v>
      </c>
      <c r="Q19" s="17"/>
      <c r="S19" s="13"/>
      <c r="T19" s="13"/>
      <c r="U19" s="6"/>
      <c r="V19" s="14"/>
    </row>
    <row r="20" spans="2:22" x14ac:dyDescent="0.25">
      <c r="B20" s="7">
        <v>9</v>
      </c>
      <c r="C20" s="60" t="s">
        <v>20</v>
      </c>
      <c r="D20" s="33">
        <f t="shared" si="5"/>
        <v>512</v>
      </c>
      <c r="E20" s="34">
        <f t="shared" si="0"/>
        <v>0</v>
      </c>
      <c r="F20" s="35">
        <f t="shared" si="6"/>
        <v>0</v>
      </c>
      <c r="G20" s="60" t="s">
        <v>20</v>
      </c>
      <c r="H20" s="41">
        <f t="shared" si="4"/>
        <v>1024</v>
      </c>
      <c r="I20" s="36">
        <f t="shared" si="1"/>
        <v>0</v>
      </c>
      <c r="J20" s="37">
        <f>J19+I20</f>
        <v>0</v>
      </c>
      <c r="K20" s="36">
        <f t="shared" si="2"/>
        <v>0</v>
      </c>
      <c r="L20" s="37">
        <f t="shared" si="9"/>
        <v>0</v>
      </c>
      <c r="M20" s="38">
        <f t="shared" si="3"/>
        <v>0</v>
      </c>
      <c r="N20" s="39">
        <f t="shared" si="8"/>
        <v>0</v>
      </c>
      <c r="Q20" s="17"/>
      <c r="S20" s="13"/>
      <c r="T20" s="13"/>
      <c r="U20" s="6"/>
      <c r="V20" s="14"/>
    </row>
    <row r="21" spans="2:22" x14ac:dyDescent="0.25">
      <c r="B21" s="7">
        <v>10</v>
      </c>
      <c r="C21" s="60" t="s">
        <v>21</v>
      </c>
      <c r="D21" s="33">
        <f t="shared" si="5"/>
        <v>1024</v>
      </c>
      <c r="E21" s="34">
        <f t="shared" si="0"/>
        <v>0</v>
      </c>
      <c r="F21" s="35">
        <f t="shared" si="6"/>
        <v>0</v>
      </c>
      <c r="G21" s="60" t="s">
        <v>21</v>
      </c>
      <c r="H21" s="41">
        <f t="shared" si="4"/>
        <v>2048</v>
      </c>
      <c r="I21" s="36">
        <f t="shared" si="1"/>
        <v>0</v>
      </c>
      <c r="J21" s="37">
        <f t="shared" si="7"/>
        <v>0</v>
      </c>
      <c r="K21" s="36">
        <f t="shared" si="2"/>
        <v>0</v>
      </c>
      <c r="L21" s="37">
        <f t="shared" si="9"/>
        <v>0</v>
      </c>
      <c r="M21" s="38">
        <f t="shared" si="3"/>
        <v>0</v>
      </c>
      <c r="N21" s="39">
        <f t="shared" si="8"/>
        <v>0</v>
      </c>
      <c r="Q21" s="18"/>
      <c r="S21" s="15"/>
      <c r="T21" s="13"/>
      <c r="U21" s="16"/>
      <c r="V21" s="13"/>
    </row>
    <row r="22" spans="2:22" ht="19.5" thickBot="1" x14ac:dyDescent="0.35">
      <c r="B22" s="7">
        <v>11</v>
      </c>
      <c r="C22" s="24" t="s">
        <v>41</v>
      </c>
      <c r="D22" s="26"/>
      <c r="E22" s="32">
        <f>SUM(E11:E21)</f>
        <v>0</v>
      </c>
      <c r="F22" s="22"/>
      <c r="G22" s="24" t="s">
        <v>23</v>
      </c>
      <c r="H22" s="25"/>
      <c r="I22" s="91">
        <f>SUM(I11:I21)</f>
        <v>0</v>
      </c>
      <c r="J22" s="92"/>
      <c r="K22" s="91">
        <f>SUM(K11:K21)</f>
        <v>0</v>
      </c>
      <c r="L22" s="92"/>
      <c r="M22" s="93">
        <f>SUM(M11:M21)</f>
        <v>0</v>
      </c>
      <c r="N22" s="94"/>
    </row>
    <row r="24" spans="2:22" ht="15.75" thickBot="1" x14ac:dyDescent="0.3">
      <c r="B24" s="1">
        <v>0</v>
      </c>
      <c r="C24" s="58" t="s">
        <v>55</v>
      </c>
      <c r="D24" s="59">
        <f>+D4/2</f>
        <v>0</v>
      </c>
      <c r="F24" s="58" t="s">
        <v>55</v>
      </c>
      <c r="G24" s="59">
        <f>+D4/2</f>
        <v>0</v>
      </c>
      <c r="I24" s="58" t="s">
        <v>55</v>
      </c>
      <c r="J24" s="59">
        <f>+D4/2</f>
        <v>0</v>
      </c>
    </row>
    <row r="25" spans="2:22" x14ac:dyDescent="0.25">
      <c r="B25" s="1">
        <v>0</v>
      </c>
      <c r="C25" s="83" t="s">
        <v>24</v>
      </c>
      <c r="D25" s="84"/>
      <c r="E25" s="85"/>
      <c r="F25" s="68" t="s">
        <v>29</v>
      </c>
      <c r="G25" s="69"/>
      <c r="H25" s="70"/>
      <c r="I25" s="68" t="s">
        <v>25</v>
      </c>
      <c r="J25" s="69"/>
      <c r="K25" s="70"/>
      <c r="L25" s="62" t="s">
        <v>32</v>
      </c>
      <c r="M25" s="62"/>
      <c r="N25" s="63"/>
      <c r="P25" s="19"/>
    </row>
    <row r="26" spans="2:22" x14ac:dyDescent="0.25">
      <c r="B26" s="8">
        <v>1</v>
      </c>
      <c r="C26" s="20" t="s">
        <v>57</v>
      </c>
      <c r="D26" s="3" t="s">
        <v>58</v>
      </c>
      <c r="E26" s="23" t="s">
        <v>59</v>
      </c>
      <c r="F26" s="47" t="s">
        <v>57</v>
      </c>
      <c r="G26" s="2" t="s">
        <v>58</v>
      </c>
      <c r="H26" s="48" t="s">
        <v>59</v>
      </c>
      <c r="I26" s="47" t="s">
        <v>57</v>
      </c>
      <c r="J26" s="2" t="s">
        <v>58</v>
      </c>
      <c r="K26" s="48" t="s">
        <v>59</v>
      </c>
      <c r="L26" s="64" t="s">
        <v>33</v>
      </c>
      <c r="M26" s="64"/>
      <c r="N26" s="65"/>
      <c r="P26" s="54"/>
    </row>
    <row r="27" spans="2:22" x14ac:dyDescent="0.25">
      <c r="B27" s="8">
        <f t="shared" ref="B27:B34" si="10">2*B26+B13</f>
        <v>4</v>
      </c>
      <c r="C27" s="42">
        <v>0.15</v>
      </c>
      <c r="D27" s="33" t="s">
        <v>0</v>
      </c>
      <c r="E27" s="43">
        <f t="shared" ref="E27:E37" si="11">$D$4/2*C27</f>
        <v>0</v>
      </c>
      <c r="F27" s="42">
        <v>0.25</v>
      </c>
      <c r="G27" s="33" t="s">
        <v>0</v>
      </c>
      <c r="H27" s="49">
        <f t="shared" ref="H27:H37" si="12">$D$4/2*F27</f>
        <v>0</v>
      </c>
      <c r="I27" s="42">
        <v>0.3</v>
      </c>
      <c r="J27" s="33" t="s">
        <v>0</v>
      </c>
      <c r="K27" s="49">
        <f t="shared" ref="K27:K37" si="13">$D$4/2*I27</f>
        <v>0</v>
      </c>
      <c r="L27" s="66" t="s">
        <v>34</v>
      </c>
      <c r="M27" s="66"/>
      <c r="N27" s="67"/>
      <c r="P27" s="55"/>
    </row>
    <row r="28" spans="2:22" x14ac:dyDescent="0.25">
      <c r="B28" s="8">
        <f t="shared" si="10"/>
        <v>11</v>
      </c>
      <c r="C28" s="42">
        <v>0.1</v>
      </c>
      <c r="D28" s="33" t="s">
        <v>2</v>
      </c>
      <c r="E28" s="43">
        <f t="shared" si="11"/>
        <v>0</v>
      </c>
      <c r="F28" s="42">
        <v>0.15</v>
      </c>
      <c r="G28" s="33" t="s">
        <v>2</v>
      </c>
      <c r="H28" s="49">
        <f t="shared" si="12"/>
        <v>0</v>
      </c>
      <c r="I28" s="42">
        <v>0.2</v>
      </c>
      <c r="J28" s="33" t="s">
        <v>2</v>
      </c>
      <c r="K28" s="49">
        <f t="shared" si="13"/>
        <v>0</v>
      </c>
    </row>
    <row r="29" spans="2:22" x14ac:dyDescent="0.25">
      <c r="B29" s="8">
        <f t="shared" si="10"/>
        <v>26</v>
      </c>
      <c r="C29" s="42">
        <v>0.05</v>
      </c>
      <c r="D29" s="33" t="s">
        <v>3</v>
      </c>
      <c r="E29" s="43">
        <f t="shared" si="11"/>
        <v>0</v>
      </c>
      <c r="F29" s="42">
        <v>0.1</v>
      </c>
      <c r="G29" s="33" t="s">
        <v>3</v>
      </c>
      <c r="H29" s="49">
        <f t="shared" si="12"/>
        <v>0</v>
      </c>
      <c r="I29" s="42">
        <v>0.15</v>
      </c>
      <c r="J29" s="33" t="s">
        <v>3</v>
      </c>
      <c r="K29" s="49">
        <f t="shared" si="13"/>
        <v>0</v>
      </c>
      <c r="N29" s="6"/>
      <c r="O29" s="6"/>
    </row>
    <row r="30" spans="2:22" x14ac:dyDescent="0.25">
      <c r="B30" s="8">
        <f t="shared" si="10"/>
        <v>57</v>
      </c>
      <c r="C30" s="42">
        <v>0.05</v>
      </c>
      <c r="D30" s="33" t="s">
        <v>4</v>
      </c>
      <c r="E30" s="43">
        <f t="shared" si="11"/>
        <v>0</v>
      </c>
      <c r="F30" s="42">
        <v>0.1</v>
      </c>
      <c r="G30" s="33" t="s">
        <v>4</v>
      </c>
      <c r="H30" s="49">
        <f t="shared" si="12"/>
        <v>0</v>
      </c>
      <c r="I30" s="42">
        <v>0.15</v>
      </c>
      <c r="J30" s="33" t="s">
        <v>4</v>
      </c>
      <c r="K30" s="49">
        <f t="shared" si="13"/>
        <v>0</v>
      </c>
      <c r="N30" s="6"/>
      <c r="O30" s="6"/>
    </row>
    <row r="31" spans="2:22" x14ac:dyDescent="0.25">
      <c r="B31" s="8">
        <f t="shared" si="10"/>
        <v>120</v>
      </c>
      <c r="C31" s="42">
        <v>0.05</v>
      </c>
      <c r="D31" s="33" t="s">
        <v>1</v>
      </c>
      <c r="E31" s="43">
        <f t="shared" si="11"/>
        <v>0</v>
      </c>
      <c r="F31" s="42">
        <v>0.1</v>
      </c>
      <c r="G31" s="33" t="s">
        <v>1</v>
      </c>
      <c r="H31" s="49">
        <f t="shared" si="12"/>
        <v>0</v>
      </c>
      <c r="I31" s="42">
        <v>0.15</v>
      </c>
      <c r="J31" s="33" t="s">
        <v>1</v>
      </c>
      <c r="K31" s="49">
        <f t="shared" si="13"/>
        <v>0</v>
      </c>
      <c r="N31" s="6"/>
      <c r="O31" s="6"/>
    </row>
    <row r="32" spans="2:22" ht="15" hidden="1" customHeight="1" x14ac:dyDescent="0.25">
      <c r="B32" s="8">
        <f t="shared" si="10"/>
        <v>247</v>
      </c>
      <c r="C32" s="42">
        <v>0.05</v>
      </c>
      <c r="D32" s="33" t="s">
        <v>5</v>
      </c>
      <c r="E32" s="43">
        <f t="shared" si="11"/>
        <v>0</v>
      </c>
      <c r="F32" s="42">
        <v>0.1</v>
      </c>
      <c r="G32" s="33" t="s">
        <v>5</v>
      </c>
      <c r="H32" s="49">
        <f t="shared" si="12"/>
        <v>0</v>
      </c>
      <c r="I32" s="42">
        <v>0.15</v>
      </c>
      <c r="J32" s="33" t="s">
        <v>5</v>
      </c>
      <c r="K32" s="49">
        <f t="shared" si="13"/>
        <v>0</v>
      </c>
      <c r="N32" s="6"/>
      <c r="O32" s="6"/>
    </row>
    <row r="33" spans="2:15" x14ac:dyDescent="0.25">
      <c r="B33" s="8">
        <f t="shared" si="10"/>
        <v>502</v>
      </c>
      <c r="C33" s="42">
        <v>0.05</v>
      </c>
      <c r="D33" s="33" t="s">
        <v>6</v>
      </c>
      <c r="E33" s="43">
        <f t="shared" si="11"/>
        <v>0</v>
      </c>
      <c r="F33" s="42">
        <v>0.1</v>
      </c>
      <c r="G33" s="33" t="s">
        <v>6</v>
      </c>
      <c r="H33" s="49">
        <f t="shared" si="12"/>
        <v>0</v>
      </c>
      <c r="I33" s="42">
        <v>0.15</v>
      </c>
      <c r="J33" s="33" t="s">
        <v>6</v>
      </c>
      <c r="K33" s="49">
        <f t="shared" si="13"/>
        <v>0</v>
      </c>
      <c r="N33" s="6"/>
      <c r="O33" s="6"/>
    </row>
    <row r="34" spans="2:15" x14ac:dyDescent="0.25">
      <c r="B34" s="8">
        <f t="shared" si="10"/>
        <v>1013</v>
      </c>
      <c r="C34" s="42">
        <v>0.05</v>
      </c>
      <c r="D34" s="33" t="s">
        <v>7</v>
      </c>
      <c r="E34" s="43">
        <f t="shared" si="11"/>
        <v>0</v>
      </c>
      <c r="F34" s="42">
        <v>0.1</v>
      </c>
      <c r="G34" s="33" t="s">
        <v>7</v>
      </c>
      <c r="H34" s="49">
        <f t="shared" si="12"/>
        <v>0</v>
      </c>
      <c r="I34" s="42">
        <v>0.15</v>
      </c>
      <c r="J34" s="33" t="s">
        <v>7</v>
      </c>
      <c r="K34" s="49">
        <f t="shared" si="13"/>
        <v>0</v>
      </c>
      <c r="N34" s="6"/>
    </row>
    <row r="35" spans="2:15" x14ac:dyDescent="0.25">
      <c r="C35" s="42">
        <v>0.05</v>
      </c>
      <c r="D35" s="33" t="s">
        <v>8</v>
      </c>
      <c r="E35" s="43">
        <f t="shared" si="11"/>
        <v>0</v>
      </c>
      <c r="F35" s="42">
        <v>0.1</v>
      </c>
      <c r="G35" s="33" t="s">
        <v>8</v>
      </c>
      <c r="H35" s="49">
        <f t="shared" si="12"/>
        <v>0</v>
      </c>
      <c r="I35" s="42">
        <v>0.15</v>
      </c>
      <c r="J35" s="33" t="s">
        <v>8</v>
      </c>
      <c r="K35" s="49">
        <f t="shared" si="13"/>
        <v>0</v>
      </c>
      <c r="N35" s="6"/>
    </row>
    <row r="36" spans="2:15" x14ac:dyDescent="0.25">
      <c r="C36" s="42">
        <v>0.05</v>
      </c>
      <c r="D36" s="33" t="s">
        <v>9</v>
      </c>
      <c r="E36" s="43">
        <f t="shared" si="11"/>
        <v>0</v>
      </c>
      <c r="F36" s="42">
        <v>0.1</v>
      </c>
      <c r="G36" s="33" t="s">
        <v>9</v>
      </c>
      <c r="H36" s="49">
        <f t="shared" si="12"/>
        <v>0</v>
      </c>
      <c r="I36" s="42">
        <v>0.1</v>
      </c>
      <c r="J36" s="33" t="s">
        <v>9</v>
      </c>
      <c r="K36" s="49">
        <f t="shared" si="13"/>
        <v>0</v>
      </c>
      <c r="N36" s="6"/>
    </row>
    <row r="37" spans="2:15" ht="15.75" thickBot="1" x14ac:dyDescent="0.3">
      <c r="C37" s="44">
        <v>0.05</v>
      </c>
      <c r="D37" s="45" t="s">
        <v>10</v>
      </c>
      <c r="E37" s="46">
        <f t="shared" si="11"/>
        <v>0</v>
      </c>
      <c r="F37" s="44">
        <v>0.05</v>
      </c>
      <c r="G37" s="45" t="s">
        <v>10</v>
      </c>
      <c r="H37" s="50">
        <f t="shared" si="12"/>
        <v>0</v>
      </c>
      <c r="I37" s="44">
        <v>0.05</v>
      </c>
      <c r="J37" s="45" t="s">
        <v>10</v>
      </c>
      <c r="K37" s="50">
        <f t="shared" si="13"/>
        <v>0</v>
      </c>
      <c r="N37" s="6"/>
    </row>
    <row r="39" spans="2:15" x14ac:dyDescent="0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5" x14ac:dyDescent="0.25">
      <c r="G40" s="56"/>
      <c r="H40" s="56"/>
      <c r="I40" s="56"/>
      <c r="J40" s="56"/>
      <c r="K40" s="56"/>
      <c r="L40" s="56"/>
      <c r="M40" s="56"/>
      <c r="N40" s="56"/>
    </row>
  </sheetData>
  <sheetProtection algorithmName="SHA-512" hashValue="AGUYZpdmnZIfRGwjJK2EuKEiSwWlKSQg62h/AKuS0LdsAG1nKVurAZv9D3kULPpWlwG/fnpAHfYqy1palvl1Rw==" saltValue="B6R4ldBvLg8kCn7VKAg5Fg==" spinCount="100000" sheet="1" formatColumns="0" selectLockedCells="1"/>
  <mergeCells count="19">
    <mergeCell ref="C25:E25"/>
    <mergeCell ref="K9:L9"/>
    <mergeCell ref="M9:N9"/>
    <mergeCell ref="C9:F9"/>
    <mergeCell ref="I9:J9"/>
    <mergeCell ref="G9:H9"/>
    <mergeCell ref="I22:J22"/>
    <mergeCell ref="K22:L22"/>
    <mergeCell ref="M22:N22"/>
    <mergeCell ref="D4:G5"/>
    <mergeCell ref="D3:G3"/>
    <mergeCell ref="D6:G6"/>
    <mergeCell ref="I3:L3"/>
    <mergeCell ref="C1:N2"/>
    <mergeCell ref="L25:N25"/>
    <mergeCell ref="L26:N26"/>
    <mergeCell ref="L27:N27"/>
    <mergeCell ref="F25:H25"/>
    <mergeCell ref="I25:K25"/>
  </mergeCells>
  <hyperlinks>
    <hyperlink ref="L26" r:id="rId1"/>
    <hyperlink ref="L27" r:id="rId2"/>
  </hyperlinks>
  <pageMargins left="0.7" right="0.7" top="0.75" bottom="0.75" header="0.3" footer="0.3"/>
  <pageSetup orientation="portrait" r:id="rId3"/>
  <ignoredErrors>
    <ignoredError sqref="M12:M21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7</xdr:col>
                    <xdr:colOff>9525</xdr:colOff>
                    <xdr:row>9</xdr:row>
                    <xdr:rowOff>171450</xdr:rowOff>
                  </from>
                  <to>
                    <xdr:col>7</xdr:col>
                    <xdr:colOff>314325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9" sqref="C19"/>
    </sheetView>
  </sheetViews>
  <sheetFormatPr baseColWidth="10" defaultRowHeight="15" x14ac:dyDescent="0.25"/>
  <sheetData>
    <row r="1" spans="1:4" x14ac:dyDescent="0.25">
      <c r="A1" t="s">
        <v>28</v>
      </c>
    </row>
    <row r="2" spans="1:4" x14ac:dyDescent="0.25">
      <c r="A2" t="s">
        <v>36</v>
      </c>
      <c r="B2" t="s">
        <v>22</v>
      </c>
      <c r="C2" t="s">
        <v>31</v>
      </c>
      <c r="D2" t="s">
        <v>27</v>
      </c>
    </row>
    <row r="3" spans="1:4" x14ac:dyDescent="0.25">
      <c r="A3" t="s">
        <v>11</v>
      </c>
      <c r="B3">
        <v>2</v>
      </c>
      <c r="C3" s="10">
        <v>155400</v>
      </c>
      <c r="D3" s="10">
        <v>155400</v>
      </c>
    </row>
    <row r="4" spans="1:4" x14ac:dyDescent="0.25">
      <c r="A4" t="s">
        <v>12</v>
      </c>
      <c r="B4">
        <v>4</v>
      </c>
      <c r="C4" s="10">
        <v>207200</v>
      </c>
      <c r="D4" s="10">
        <v>362600</v>
      </c>
    </row>
    <row r="5" spans="1:4" x14ac:dyDescent="0.25">
      <c r="A5" t="s">
        <v>13</v>
      </c>
      <c r="B5">
        <v>8</v>
      </c>
      <c r="C5" s="10">
        <v>310800</v>
      </c>
      <c r="D5" s="10">
        <v>673400</v>
      </c>
    </row>
    <row r="6" spans="1:4" x14ac:dyDescent="0.25">
      <c r="A6" t="s">
        <v>14</v>
      </c>
      <c r="B6">
        <v>16</v>
      </c>
      <c r="C6" s="10">
        <v>621600</v>
      </c>
      <c r="D6" s="10">
        <v>1295000</v>
      </c>
    </row>
    <row r="7" spans="1:4" x14ac:dyDescent="0.25">
      <c r="A7" t="s">
        <v>15</v>
      </c>
      <c r="B7">
        <v>32</v>
      </c>
      <c r="C7" s="10">
        <v>1243200</v>
      </c>
      <c r="D7" s="10">
        <v>2538200</v>
      </c>
    </row>
    <row r="8" spans="1:4" x14ac:dyDescent="0.25">
      <c r="A8" t="s">
        <v>16</v>
      </c>
      <c r="B8">
        <v>64</v>
      </c>
      <c r="C8" s="10">
        <v>2486400</v>
      </c>
      <c r="D8" s="10">
        <v>5024600</v>
      </c>
    </row>
    <row r="9" spans="1:4" x14ac:dyDescent="0.25">
      <c r="A9" t="s">
        <v>17</v>
      </c>
      <c r="B9">
        <v>128</v>
      </c>
      <c r="C9" s="10">
        <v>4972800</v>
      </c>
      <c r="D9" s="10">
        <v>9997400</v>
      </c>
    </row>
    <row r="10" spans="1:4" x14ac:dyDescent="0.25">
      <c r="A10" t="s">
        <v>18</v>
      </c>
      <c r="B10">
        <v>256</v>
      </c>
      <c r="C10" s="10">
        <v>9945600</v>
      </c>
      <c r="D10" s="10">
        <v>19943000</v>
      </c>
    </row>
    <row r="11" spans="1:4" x14ac:dyDescent="0.25">
      <c r="A11" t="s">
        <v>19</v>
      </c>
      <c r="B11">
        <v>512</v>
      </c>
      <c r="C11" s="10">
        <v>19891200</v>
      </c>
      <c r="D11" s="10">
        <v>39834200</v>
      </c>
    </row>
    <row r="12" spans="1:4" x14ac:dyDescent="0.25">
      <c r="A12" t="s">
        <v>20</v>
      </c>
      <c r="B12">
        <v>1024</v>
      </c>
      <c r="C12" s="10">
        <v>26521600</v>
      </c>
      <c r="D12" s="10">
        <v>66355800</v>
      </c>
    </row>
    <row r="13" spans="1:4" x14ac:dyDescent="0.25">
      <c r="A13" t="s">
        <v>21</v>
      </c>
      <c r="B13">
        <v>2048</v>
      </c>
      <c r="C13" s="10">
        <v>26521600</v>
      </c>
      <c r="D13" s="10">
        <v>92877400</v>
      </c>
    </row>
    <row r="14" spans="1:4" x14ac:dyDescent="0.25">
      <c r="A14" t="s">
        <v>26</v>
      </c>
      <c r="C14" s="10">
        <v>92877400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IOC DE DXN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ivan quintero</dc:creator>
  <cp:lastModifiedBy>Jorge Ivan</cp:lastModifiedBy>
  <dcterms:created xsi:type="dcterms:W3CDTF">2015-03-06T01:25:06Z</dcterms:created>
  <dcterms:modified xsi:type="dcterms:W3CDTF">2019-05-22T12:19:29Z</dcterms:modified>
</cp:coreProperties>
</file>